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NAS01\common\総務課\前田\経営比較分析表関係\R07経営比較分析\【経営比較分析表】2024_028665_46_010\【経営比較分析表】2024_028665_46_010\"/>
    </mc:Choice>
  </mc:AlternateContent>
  <xr:revisionPtr revIDLastSave="0" documentId="13_ncr:1_{0DED0EEA-3D95-4B43-BDB9-5D35677A4D31}" xr6:coauthVersionLast="47" xr6:coauthVersionMax="47" xr10:uidLastSave="{00000000-0000-0000-0000-000000000000}"/>
  <workbookProtection workbookAlgorithmName="SHA-512" workbookHashValue="ONzDyj81tDaKhrsUVV+W53oatz8u19LhLvftgo12F8jM3pWECUKHYNDRi3I8LnGFq5KvEOBA1ojruISwnY1vOQ==" workbookSaltValue="4wehrze2jqwV9HBNp1KiV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W10" i="4" s="1"/>
  <c r="P6" i="5"/>
  <c r="P10" i="4" s="1"/>
  <c r="O6" i="5"/>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F85" i="4"/>
  <c r="BB10" i="4"/>
  <c r="I10" i="4"/>
  <c r="AT8" i="4"/>
  <c r="AL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<sst xmlns="http://schemas.openxmlformats.org/spreadsheetml/2006/main" count="231" uniqueCount="112">
  <si>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</si>
  <si>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</si>
  <si>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</si>
  <si>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</si>
  <si>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</si>
  <si>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</si>
  <si>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</si>
  <si>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</si>
  <si>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</si>
  <si>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</si>
  <si>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</si>
  <si>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</si>
  <si>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</si>
  <si>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</si>
  <si>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</si>
  <si>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</si>
  <si>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</si>
  <si>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</si>
  <si>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</si>
  <si>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</si>
  <si>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</si>
  <si>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</si>
  <si>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</si>
  <si>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</si>
  <si>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</si>
  <si>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</si>
  <si>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</si>
  <si>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</si>
  <si>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</si>
  <si>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</si>
  <si>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</si>
  <si>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</si>
  <si>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</si>
  <si>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</si>
  <si>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</si>
  <si>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</si>
  <si>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</si>
  <si>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</si>
  <si>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</si>
  <si>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</si>
  <si>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</si>
  <si>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</si>
  <si>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</si>
  <si>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</si>
  <si>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</si>
  <si>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</si>
  <si>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</si>
  <si>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</si>
  <si>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</si>
  <si>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</si>
  <si>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</si>
  <si>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</si>
  <si>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</si>
  <si>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</si>
  <si>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</si>
  <si>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</si>
  <si>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</si>
  <si>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</si>
  <si>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</si>
  <si>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</si>
  <si>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</si>
  <si>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</si>
  <si>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</si>
  <si>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</si>
  <si>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</si>
  <si>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</si>
  <si>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</si>
  <si>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</si>
  <si>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</si>
  <si>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</si>
  <si>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</si>
  <si>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</si>
  <si>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</si>
  <si>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</si>
  <si>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</si>
  <si>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</si>
  <si>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</si>
  <si>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</si>
  <si>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</si>
  <si>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</si>
  <si>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</si>
  <si>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</si>
  <si>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</si>
  <si>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</si>
  <si>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</si>
  <si>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</si>
  <si>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</si>
  <si>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</si>
  <si>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</si>
  <si>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</si>
  <si>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</si>
  <si>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</si>
  <si>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</si>
  <si>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津軽広域水道企業団</t>
  </si>
  <si>
    <t>法適用</t>
  </si>
  <si>
    <t>水道事業</t>
  </si>
  <si>
    <t>末端給水事業</t>
  </si>
  <si>
    <t>A6</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</si>
  <si>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</si>
  <si>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</si>
  <si>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</si>
  <si>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</si>
  <si>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</si>
  <si>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</si>
  <si>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</si>
  <si>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</si>
  <si>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</si>
  <si>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</si>
  <si>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</si>
  <si>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老朽管更新事業等により2017年(平成29年)より2049年(令和31年)までに年間約5億円程度の事業をもって順次更新しております。
管路更新率を見ても概ね順調であり引き続き計画通り事業を進めてまいります。</t>
    <rPh sb="67" eb="72">
      <t>カンロコウシンリツ</t>
    </rPh>
    <rPh sb="73" eb="74">
      <t>ミ</t>
    </rPh>
    <rPh sb="76" eb="77">
      <t>オオム</t>
    </rPh>
    <rPh sb="78" eb="80">
      <t>ジュンチョウ</t>
    </rPh>
    <rPh sb="83" eb="84">
      <t>ヒ</t>
    </rPh>
    <rPh sb="85" eb="86">
      <t>ツヅ</t>
    </rPh>
    <phoneticPr fontId="4"/>
  </si>
  <si>
    <t>令和6年度について
経常収支比率について97.77％と前年度比較で17.8ポイント増となっておりますが、結果的には赤字決算となり引続き欠損金（累積欠損金比率も微増）が生じる結果となっております。
経常収支比率増となった要因としては上水道の高料金対策に要する経費など地方公営企業繰出金の活用によるものであります。
その裏付けとして料金回収率は前年度より減少していることから給水収益の以外の収益で賄っていることが伺えます。
企業債残高対給水収益比率については、類似団体、全国平均に比べ未だ高い水準にあります。今後は改良工事費の減少もあり、企業債借入も減少するため長期的ではありますが右肩さがりで推移していくものと思われます。
給水原価についても依然高い水準にあります。
有収率については、前年度比較で減少となっております。減少要因は漏水と考えておりますが、漏水調査による自然漏水の発見及び修繕、漏水多発地区の老朽管布設替により有収率の増加に努めていくと共に引き続き給水収益の確保に努めていきたいと思います。</t>
    <rPh sb="53" eb="55">
      <t>ケッカ</t>
    </rPh>
    <rPh sb="55" eb="56">
      <t>テキ</t>
    </rPh>
    <rPh sb="99" eb="103">
      <t>ケイジョウシュウシ</t>
    </rPh>
    <rPh sb="103" eb="105">
      <t>ヒリツ</t>
    </rPh>
    <rPh sb="126" eb="127">
      <t>イゼ</t>
    </rPh>
    <rPh sb="129" eb="131">
      <t>ンゲン</t>
    </rPh>
    <rPh sb="133" eb="139">
      <t>ショウゲンショウヨウイ</t>
    </rPh>
    <rPh sb="139" eb="141">
      <t>ン_x0000_5</t>
    </rPh>
    <rPh sb="141" eb="142">
      <t>_x0002__x0003_</t>
    </rPh>
    <rPh sb="143" eb="145">
      <t>7_x0001__x0005_c</t>
    </rPh>
    <rPh sb="159" eb="161">
      <t>_x0004__x000E_g</t>
    </rPh>
    <rPh sb="205" eb="206">
      <t>_x0002__x0011_~</t>
    </rPh>
    <rPh sb="230" eb="232">
      <t/>
    </rPh>
    <rPh sb="323" eb="325">
      <t>イゼン</t>
    </rPh>
    <rPh sb="352" eb="354">
      <t>ゲンショウ</t>
    </rPh>
    <rPh sb="363" eb="367">
      <t>ゲンショウヨウイン</t>
    </rPh>
    <phoneticPr fontId="4"/>
  </si>
  <si>
    <t>上記各項目の分析結果を踏まえて
水源の見直し、職員の削減、包括業務委託等の様々な経営努力を行ってきましたが、令和6年度より開催している水道料金検討審議会において、現行の料金体系では令和14年度には現預金残高がマイナスに陥る見込みとなることがわかっております。
給水人口及び有収水量の減少による水道料金収入の減少、近年の急激な物価及び人件費の上昇、老朽化した施設及び管路の更新及び耐震化の本格化に対応していくため、時期水道料金算定期間における料金改定を実施し、令和8年度中の新料金施行を予定しているところであります。
熟練職員の退職による技術の継承や職員の採用による新たな人材育成に努め、これからの水道事業経営の持続性を確保し、安全・安心な水道サービスの提供を目指していきます。</t>
    <rPh sb="17" eb="19">
      <t>スイゲン</t>
    </rPh>
    <rPh sb="20" eb="22">
      <t>ミナオ</t>
    </rPh>
    <rPh sb="24" eb="26">
      <t>ショクイン</t>
    </rPh>
    <rPh sb="27" eb="29">
      <t>サクゲン</t>
    </rPh>
    <rPh sb="30" eb="36">
      <t>ホウカツギョウムイタク</t>
    </rPh>
    <rPh sb="36" eb="37">
      <t>トウ</t>
    </rPh>
    <rPh sb="38" eb="40">
      <t>サマザマ</t>
    </rPh>
    <rPh sb="41" eb="45">
      <t>ケイエイドリョク</t>
    </rPh>
    <rPh sb="46" eb="47">
      <t>オコナ</t>
    </rPh>
    <rPh sb="62" eb="64">
      <t>カイサイ</t>
    </rPh>
    <rPh sb="68" eb="70">
      <t>スイドウ</t>
    </rPh>
    <rPh sb="82" eb="84">
      <t>ゲンコウ</t>
    </rPh>
    <rPh sb="85" eb="89">
      <t>リョウキンタイケイ</t>
    </rPh>
    <rPh sb="131" eb="135">
      <t>キュウスイジンコウ</t>
    </rPh>
    <rPh sb="135" eb="136">
      <t>オヨ</t>
    </rPh>
    <rPh sb="137" eb="141">
      <t>ユウシュウスイリョウ</t>
    </rPh>
    <rPh sb="142" eb="144">
      <t>ゲンショウ</t>
    </rPh>
    <rPh sb="147" eb="153">
      <t>スイドウリョウキンシュウニュウ</t>
    </rPh>
    <rPh sb="154" eb="156">
      <t>ゲンショウ</t>
    </rPh>
    <rPh sb="157" eb="159">
      <t>キンネン</t>
    </rPh>
    <rPh sb="160" eb="162">
      <t>キュウゲキ</t>
    </rPh>
    <rPh sb="163" eb="165">
      <t>ブッカ</t>
    </rPh>
    <rPh sb="165" eb="166">
      <t>オヨ</t>
    </rPh>
    <rPh sb="167" eb="170">
      <t>ジンケンヒ</t>
    </rPh>
    <rPh sb="171" eb="173">
      <t>ジョウショウ</t>
    </rPh>
    <rPh sb="174" eb="177">
      <t>ロウキュウカ</t>
    </rPh>
    <rPh sb="179" eb="182">
      <t>シセツオヨ</t>
    </rPh>
    <rPh sb="183" eb="185">
      <t>カンロ</t>
    </rPh>
    <rPh sb="186" eb="189">
      <t>コウシンオヨ</t>
    </rPh>
    <rPh sb="190" eb="193">
      <t>タイシンカ</t>
    </rPh>
    <rPh sb="194" eb="197">
      <t>ホンカクカ</t>
    </rPh>
    <rPh sb="198" eb="200">
      <t>タイオウ</t>
    </rPh>
    <rPh sb="207" eb="209">
      <t>ジキ</t>
    </rPh>
    <rPh sb="209" eb="213">
      <t>スイドウリョウキン</t>
    </rPh>
    <rPh sb="213" eb="217">
      <t>サンテイキカン</t>
    </rPh>
    <rPh sb="221" eb="225">
      <t>リョウキンカイテイ</t>
    </rPh>
    <rPh sb="226" eb="228">
      <t>ジッシ</t>
    </rPh>
    <rPh sb="230" eb="232">
      <t>レイワ</t>
    </rPh>
    <rPh sb="233" eb="235">
      <t>ネンド</t>
    </rPh>
    <rPh sb="235" eb="236">
      <t>チュウ</t>
    </rPh>
    <rPh sb="237" eb="240">
      <t>シンリョウキン</t>
    </rPh>
    <rPh sb="240" eb="242">
      <t>シコウ</t>
    </rPh>
    <rPh sb="243" eb="245">
      <t>ヨテイ</t>
    </rPh>
    <rPh sb="259" eb="263">
      <t>ジュクレンショクイン</t>
    </rPh>
    <rPh sb="264" eb="266">
      <t>タイショク</t>
    </rPh>
    <rPh sb="269" eb="271">
      <t>ギジュツ</t>
    </rPh>
    <rPh sb="272" eb="274">
      <t>ケイショウ</t>
    </rPh>
    <rPh sb="282" eb="283">
      <t>アラ</t>
    </rPh>
    <rPh sb="285" eb="287">
      <t>ジンザイ</t>
    </rPh>
    <rPh sb="287" eb="289">
      <t>イクセイ</t>
    </rPh>
    <rPh sb="290" eb="291">
      <t>ツト</t>
    </rPh>
    <rPh sb="298" eb="304">
      <t>スイドウジギョウケイエイ</t>
    </rPh>
    <rPh sb="305" eb="308">
      <t>ジゾクセイ</t>
    </rPh>
    <rPh sb="309" eb="311">
      <t>カクホ</t>
    </rPh>
    <rPh sb="313" eb="315">
      <t>アンゼン</t>
    </rPh>
    <rPh sb="316" eb="318">
      <t>アンシン</t>
    </rPh>
    <rPh sb="319" eb="321">
      <t>スイドウ</t>
    </rPh>
    <rPh sb="326" eb="328">
      <t>テイキョウ</t>
    </rPh>
    <rPh sb="329" eb="33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</si>
</sst>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0.94</c:v>
                </c:pt>
                <c:pt idx="1">
                  <c:v>0.8</c:v>
                </c:pt>
                <c:pt idx="2">
                  <c:v>1.1299999999999999</c:v>
                </c:pt>
                <c:pt idx="3">
                  <c:v>0.95</c:v>
                </c:pt>
                <c:pt idx="4">
                  <c:v>1.06</c:v>
                </c:pt>
              </c:numCache>
            </c:numRef>
          </c:val>
          <c:extLst>
            <c:ext xmlns:c16="http://schemas.microsoft.com/office/drawing/2014/chart" uri="{C3380CC4-5D6E-409C-BE32-E72D297353CC}">
              <c16:uniqueId val="{00000000-0532-4E42-865E-45EB84C9AD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532-4E42-865E-45EB84C9AD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65.650000000000006</c:v>
                </c:pt>
                <c:pt idx="1">
                  <c:v>64.66</c:v>
                </c:pt>
                <c:pt idx="2">
                  <c:v>82.32</c:v>
                </c:pt>
                <c:pt idx="3">
                  <c:v>81.260000000000005</c:v>
                </c:pt>
                <c:pt idx="4">
                  <c:v>70.180000000000007</c:v>
                </c:pt>
              </c:numCache>
            </c:numRef>
          </c:val>
          <c:extLst>
            <c:ext xmlns:c16="http://schemas.microsoft.com/office/drawing/2014/chart" uri="{C3380CC4-5D6E-409C-BE32-E72D297353CC}">
              <c16:uniqueId val="{00000000-BFBD-4D20-8098-A8DFA80A53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FBD-4D20-8098-A8DFA80A53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78.05</c:v>
                </c:pt>
                <c:pt idx="1">
                  <c:v>79.84</c:v>
                </c:pt>
                <c:pt idx="2">
                  <c:v>78.319999999999993</c:v>
                </c:pt>
                <c:pt idx="3">
                  <c:v>78.39</c:v>
                </c:pt>
                <c:pt idx="4">
                  <c:v>77.86</c:v>
                </c:pt>
              </c:numCache>
            </c:numRef>
          </c:val>
          <c:extLst>
            <c:ext xmlns:c16="http://schemas.microsoft.com/office/drawing/2014/chart" uri="{C3380CC4-5D6E-409C-BE32-E72D297353CC}">
              <c16:uniqueId val="{00000000-9BDB-4FAA-BA97-9AAB52B33E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BDB-4FAA-BA97-9AAB52B33E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106.08</c:v>
                </c:pt>
                <c:pt idx="1">
                  <c:v>89.29</c:v>
                </c:pt>
                <c:pt idx="2">
                  <c:v>76.37</c:v>
                </c:pt>
                <c:pt idx="3">
                  <c:v>79.97</c:v>
                </c:pt>
                <c:pt idx="4">
                  <c:v>97.77</c:v>
                </c:pt>
              </c:numCache>
            </c:numRef>
          </c:val>
          <c:extLst>
            <c:ext xmlns:c16="http://schemas.microsoft.com/office/drawing/2014/chart" uri="{C3380CC4-5D6E-409C-BE32-E72D297353CC}">
              <c16:uniqueId val="{00000000-C542-43C1-98B3-E00D1DE48B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C542-43C1-98B3-E00D1DE48B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44.23</c:v>
                </c:pt>
                <c:pt idx="1">
                  <c:v>19.48</c:v>
                </c:pt>
                <c:pt idx="2">
                  <c:v>21.27</c:v>
                </c:pt>
                <c:pt idx="3">
                  <c:v>22.39</c:v>
                </c:pt>
                <c:pt idx="4">
                  <c:v>24.14</c:v>
                </c:pt>
              </c:numCache>
            </c:numRef>
          </c:val>
          <c:extLst>
            <c:ext xmlns:c16="http://schemas.microsoft.com/office/drawing/2014/chart" uri="{C3380CC4-5D6E-409C-BE32-E72D297353CC}">
              <c16:uniqueId val="{00000000-D961-4AA2-B2E4-48282A14BC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961-4AA2-B2E4-48282A14BC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7.75</c:v>
                </c:pt>
                <c:pt idx="1">
                  <c:v>6.73</c:v>
                </c:pt>
                <c:pt idx="2">
                  <c:v>5.52</c:v>
                </c:pt>
                <c:pt idx="3">
                  <c:v>16.97</c:v>
                </c:pt>
                <c:pt idx="4">
                  <c:v>16.38</c:v>
                </c:pt>
              </c:numCache>
            </c:numRef>
          </c:val>
          <c:extLst>
            <c:ext xmlns:c16="http://schemas.microsoft.com/office/drawing/2014/chart" uri="{C3380CC4-5D6E-409C-BE32-E72D297353CC}">
              <c16:uniqueId val="{00000000-94EC-44E8-8B2F-06641CE24D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4EC-44E8-8B2F-06641CE24D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106.5</c:v>
                </c:pt>
                <c:pt idx="2">
                  <c:v>81.540000000000006</c:v>
                </c:pt>
                <c:pt idx="3">
                  <c:v>140.66999999999999</c:v>
                </c:pt>
                <c:pt idx="4">
                  <c:v>148.62</c:v>
                </c:pt>
              </c:numCache>
            </c:numRef>
          </c:val>
          <c:extLst>
            <c:ext xmlns:c16="http://schemas.microsoft.com/office/drawing/2014/chart" uri="{C3380CC4-5D6E-409C-BE32-E72D297353CC}">
              <c16:uniqueId val="{00000000-E262-4A05-9864-5C5FA5DF18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262-4A05-9864-5C5FA5DF18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277.16000000000003</c:v>
                </c:pt>
                <c:pt idx="1">
                  <c:v>228.92</c:v>
                </c:pt>
                <c:pt idx="2">
                  <c:v>248.07</c:v>
                </c:pt>
                <c:pt idx="3">
                  <c:v>183.74</c:v>
                </c:pt>
                <c:pt idx="4">
                  <c:v>185.28</c:v>
                </c:pt>
              </c:numCache>
            </c:numRef>
          </c:val>
          <c:extLst>
            <c:ext xmlns:c16="http://schemas.microsoft.com/office/drawing/2014/chart" uri="{C3380CC4-5D6E-409C-BE32-E72D297353CC}">
              <c16:uniqueId val="{00000000-C80A-43C7-A5A7-5E2382B339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80A-43C7-A5A7-5E2382B339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992.1</c:v>
                </c:pt>
                <c:pt idx="1">
                  <c:v>948.74</c:v>
                </c:pt>
                <c:pt idx="2">
                  <c:v>958.19</c:v>
                </c:pt>
                <c:pt idx="3">
                  <c:v>951.95</c:v>
                </c:pt>
                <c:pt idx="4">
                  <c:v>955.54</c:v>
                </c:pt>
              </c:numCache>
            </c:numRef>
          </c:val>
          <c:extLst>
            <c:ext xmlns:c16="http://schemas.microsoft.com/office/drawing/2014/chart" uri="{C3380CC4-5D6E-409C-BE32-E72D297353CC}">
              <c16:uniqueId val="{00000000-D840-475D-A9A2-2745DBDADA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840-475D-A9A2-2745DBDADA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99.38</c:v>
                </c:pt>
                <c:pt idx="1">
                  <c:v>82.77</c:v>
                </c:pt>
                <c:pt idx="2">
                  <c:v>67.8</c:v>
                </c:pt>
                <c:pt idx="3">
                  <c:v>68.28</c:v>
                </c:pt>
                <c:pt idx="4">
                  <c:v>66.069999999999993</c:v>
                </c:pt>
              </c:numCache>
            </c:numRef>
          </c:val>
          <c:extLst>
            <c:ext xmlns:c16="http://schemas.microsoft.com/office/drawing/2014/chart" uri="{C3380CC4-5D6E-409C-BE32-E72D297353CC}">
              <c16:uniqueId val="{00000000-AFEF-4A1C-9C78-EE6092AFCE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FEF-4A1C-9C78-EE6092AFCE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285.74</c:v>
                </c:pt>
                <c:pt idx="1">
                  <c:v>359.94</c:v>
                </c:pt>
                <c:pt idx="2">
                  <c:v>441.56</c:v>
                </c:pt>
                <c:pt idx="3">
                  <c:v>438.88</c:v>
                </c:pt>
                <c:pt idx="4">
                  <c:v>454.37</c:v>
                </c:pt>
              </c:numCache>
            </c:numRef>
          </c:val>
          <c:extLst>
            <c:ext xmlns:c16="http://schemas.microsoft.com/office/drawing/2014/chart" uri="{C3380CC4-5D6E-409C-BE32-E72D297353CC}">
              <c16:uniqueId val="{00000000-3C99-4D56-B404-46E53E4FBA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C99-4D56-B404-46E53E4FBA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5" zoomScaleNormal="100" workbookViewId="0">
      <selection activeCell="BI93" sqref="BI9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津軽広域水道企業団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70.61</v>
      </c>
      <c r="J10" s="46"/>
      <c r="K10" s="46"/>
      <c r="L10" s="46"/>
      <c r="M10" s="46"/>
      <c r="N10" s="46"/>
      <c r="O10" s="80"/>
      <c r="P10" s="47">
        <f>データ!$P$6</f>
        <v>88.24</v>
      </c>
      <c r="Q10" s="47"/>
      <c r="R10" s="47"/>
      <c r="S10" s="47"/>
      <c r="T10" s="47"/>
      <c r="U10" s="47"/>
      <c r="V10" s="47"/>
      <c r="W10" s="44">
        <f>データ!$Q$6</f>
        <v>5929</v>
      </c>
      <c r="X10" s="44"/>
      <c r="Y10" s="44"/>
      <c r="Z10" s="44"/>
      <c r="AA10" s="44"/>
      <c r="AB10" s="44"/>
      <c r="AC10" s="44"/>
      <c r="AD10" s="2"/>
      <c r="AE10" s="2"/>
      <c r="AF10" s="2"/>
      <c r="AG10" s="2"/>
      <c r="AH10" s="2"/>
      <c r="AI10" s="2"/>
      <c r="AJ10" s="2"/>
      <c r="AK10" s="2"/>
      <c r="AL10" s="44">
        <f>データ!$U$6</f>
        <v>26680</v>
      </c>
      <c r="AM10" s="44"/>
      <c r="AN10" s="44"/>
      <c r="AO10" s="44"/>
      <c r="AP10" s="44"/>
      <c r="AQ10" s="44"/>
      <c r="AR10" s="44"/>
      <c r="AS10" s="44"/>
      <c r="AT10" s="45">
        <f>データ!$V$6</f>
        <v>365.3</v>
      </c>
      <c r="AU10" s="46"/>
      <c r="AV10" s="46"/>
      <c r="AW10" s="46"/>
      <c r="AX10" s="46"/>
      <c r="AY10" s="46"/>
      <c r="AZ10" s="46"/>
      <c r="BA10" s="46"/>
      <c r="BB10" s="47">
        <f>データ!$W$6</f>
        <v>73.040000000000006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VVDaw6NM294Tm5EMV2Df6gHf/Ztd6IgMMumMm3DOvZFI+ljzQ/NTW4RAVWW6Qusi0aaR7ohrYuoabtskedlsg==" saltValue="UB5IbbaoF+Vr8IuQVz5E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28665</v>
      </c>
      <c r="D6" s="20">
        <f t="shared" si="3"/>
        <v>46</v>
      </c>
      <c r="E6" s="20">
        <f t="shared" si="3"/>
        <v>1</v>
      </c>
      <c r="F6" s="20">
        <f t="shared" si="3"/>
        <v>0</v>
      </c>
      <c r="G6" s="20">
        <f t="shared" si="3"/>
        <v>1</v>
      </c>
      <c r="H6" s="20" t="str">
        <f t="shared" si="3"/>
        <v>青森県　津軽広域水道企業団</v>
      </c>
      <c r="I6" s="20" t="str">
        <f t="shared" si="3"/>
        <v>法適用</v>
      </c>
      <c r="J6" s="20" t="str">
        <f t="shared" si="3"/>
        <v>水道事業</v>
      </c>
      <c r="K6" s="20" t="str">
        <f t="shared" si="3"/>
        <v>末端給水事業</v>
      </c>
      <c r="L6" s="20" t="str">
        <f t="shared" si="3"/>
        <v>A6</v>
      </c>
      <c r="M6" s="20" t="str">
        <f t="shared" si="3"/>
        <v>その他</v>
      </c>
      <c r="N6" s="21" t="str">
        <f t="shared" si="3"/>
        <v>-</v>
      </c>
      <c r="O6" s="21">
        <f t="shared" si="3"/>
        <v>70.61</v>
      </c>
      <c r="P6" s="21">
        <f t="shared" si="3"/>
        <v>88.24</v>
      </c>
      <c r="Q6" s="21">
        <f t="shared" si="3"/>
        <v>5929</v>
      </c>
      <c r="R6" s="21" t="str">
        <f t="shared" si="3"/>
        <v>-</v>
      </c>
      <c r="S6" s="21" t="str">
        <f t="shared" si="3"/>
        <v>-</v>
      </c>
      <c r="T6" s="21" t="str">
        <f t="shared" si="3"/>
        <v>-</v>
      </c>
      <c r="U6" s="21">
        <f t="shared" si="3"/>
        <v>26680</v>
      </c>
      <c r="V6" s="21">
        <f t="shared" si="3"/>
        <v>365.3</v>
      </c>
      <c r="W6" s="21">
        <f t="shared" si="3"/>
        <v>73.040000000000006</v>
      </c>
      <c r="X6" s="22">
        <f>IF(X7="",NA(),X7)</f>
        <v>106.08</v>
      </c>
      <c r="Y6" s="22">
        <f t="shared" ref="Y6:AG6" si="4">IF(Y7="",NA(),Y7)</f>
        <v>89.29</v>
      </c>
      <c r="Z6" s="22">
        <f t="shared" si="4"/>
        <v>76.37</v>
      </c>
      <c r="AA6" s="22">
        <f t="shared" si="4"/>
        <v>79.97</v>
      </c>
      <c r="AB6" s="22">
        <f t="shared" si="4"/>
        <v>97.77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2">
        <f t="shared" ref="AJ6:AR6" si="5">IF(AJ7="",NA(),AJ7)</f>
        <v>106.5</v>
      </c>
      <c r="AK6" s="22">
        <f t="shared" si="5"/>
        <v>81.540000000000006</v>
      </c>
      <c r="AL6" s="22">
        <f t="shared" si="5"/>
        <v>140.66999999999999</v>
      </c>
      <c r="AM6" s="22">
        <f t="shared" si="5"/>
        <v>148.62</v>
      </c>
      <c r="AN6" s="22">
        <f t="shared" si="5"/>
        <v>3.98</v>
      </c>
      <c r="AO6" s="22">
        <f t="shared" si="5"/>
        <v>6.02</v>
      </c>
      <c r="AP6" s="22">
        <f t="shared" si="5"/>
        <v>7.78</v>
      </c>
      <c r="AQ6" s="22">
        <f t="shared" si="5"/>
        <v>9.59</v>
      </c>
      <c r="AR6" s="22">
        <f t="shared" si="5"/>
        <v>11.55</v>
      </c>
      <c r="AS6" s="21" t="str">
        <f>IF(AS7="","",IF(AS7="-","【-】","【"&amp;SUBSTITUTE(TEXT(AS7,"#,##0.00"),"-","△")&amp;"】"))</f>
        <v>【1.61】</v>
      </c>
      <c r="AT6" s="22">
        <f>IF(AT7="",NA(),AT7)</f>
        <v>277.16000000000003</v>
      </c>
      <c r="AU6" s="22">
        <f t="shared" ref="AU6:BC6" si="6">IF(AU7="",NA(),AU7)</f>
        <v>228.92</v>
      </c>
      <c r="AV6" s="22">
        <f t="shared" si="6"/>
        <v>248.07</v>
      </c>
      <c r="AW6" s="22">
        <f t="shared" si="6"/>
        <v>183.74</v>
      </c>
      <c r="AX6" s="22">
        <f t="shared" si="6"/>
        <v>185.28</v>
      </c>
      <c r="AY6" s="22">
        <f t="shared" si="6"/>
        <v>367.55</v>
      </c>
      <c r="AZ6" s="22">
        <f t="shared" si="6"/>
        <v>378.56</v>
      </c>
      <c r="BA6" s="22">
        <f t="shared" si="6"/>
        <v>364.46</v>
      </c>
      <c r="BB6" s="22">
        <f t="shared" si="6"/>
        <v>338.89</v>
      </c>
      <c r="BC6" s="22">
        <f t="shared" si="6"/>
        <v>352.34</v>
      </c>
      <c r="BD6" s="21" t="str">
        <f>IF(BD7="","",IF(BD7="-","【-】","【"&amp;SUBSTITUTE(TEXT(BD7,"#,##0.00"),"-","△")&amp;"】"))</f>
        <v>【239.69】</v>
      </c>
      <c r="BE6" s="22">
        <f>IF(BE7="",NA(),BE7)</f>
        <v>992.1</v>
      </c>
      <c r="BF6" s="22">
        <f t="shared" ref="BF6:BN6" si="7">IF(BF7="",NA(),BF7)</f>
        <v>948.74</v>
      </c>
      <c r="BG6" s="22">
        <f t="shared" si="7"/>
        <v>958.19</v>
      </c>
      <c r="BH6" s="22">
        <f t="shared" si="7"/>
        <v>951.95</v>
      </c>
      <c r="BI6" s="22">
        <f t="shared" si="7"/>
        <v>955.54</v>
      </c>
      <c r="BJ6" s="22">
        <f t="shared" si="7"/>
        <v>418.68</v>
      </c>
      <c r="BK6" s="22">
        <f t="shared" si="7"/>
        <v>395.68</v>
      </c>
      <c r="BL6" s="22">
        <f t="shared" si="7"/>
        <v>403.72</v>
      </c>
      <c r="BM6" s="22">
        <f t="shared" si="7"/>
        <v>400.21</v>
      </c>
      <c r="BN6" s="22">
        <f t="shared" si="7"/>
        <v>391.13</v>
      </c>
      <c r="BO6" s="21" t="str">
        <f>IF(BO7="","",IF(BO7="-","【-】","【"&amp;SUBSTITUTE(TEXT(BO7,"#,##0.00"),"-","△")&amp;"】"))</f>
        <v>【264.86】</v>
      </c>
      <c r="BP6" s="22">
        <f>IF(BP7="",NA(),BP7)</f>
        <v>99.38</v>
      </c>
      <c r="BQ6" s="22">
        <f t="shared" ref="BQ6:BY6" si="8">IF(BQ7="",NA(),BQ7)</f>
        <v>82.77</v>
      </c>
      <c r="BR6" s="22">
        <f t="shared" si="8"/>
        <v>67.8</v>
      </c>
      <c r="BS6" s="22">
        <f t="shared" si="8"/>
        <v>68.28</v>
      </c>
      <c r="BT6" s="22">
        <f t="shared" si="8"/>
        <v>66.069999999999993</v>
      </c>
      <c r="BU6" s="22">
        <f t="shared" si="8"/>
        <v>94.78</v>
      </c>
      <c r="BV6" s="22">
        <f t="shared" si="8"/>
        <v>97.59</v>
      </c>
      <c r="BW6" s="22">
        <f t="shared" si="8"/>
        <v>92.17</v>
      </c>
      <c r="BX6" s="22">
        <f t="shared" si="8"/>
        <v>92.83</v>
      </c>
      <c r="BY6" s="22">
        <f t="shared" si="8"/>
        <v>92.16</v>
      </c>
      <c r="BZ6" s="21" t="str">
        <f>IF(BZ7="","",IF(BZ7="-","【-】","【"&amp;SUBSTITUTE(TEXT(BZ7,"#,##0.00"),"-","△")&amp;"】"))</f>
        <v>【97.59】</v>
      </c>
      <c r="CA6" s="22">
        <f>IF(CA7="",NA(),CA7)</f>
        <v>285.74</v>
      </c>
      <c r="CB6" s="22">
        <f t="shared" ref="CB6:CJ6" si="9">IF(CB7="",NA(),CB7)</f>
        <v>359.94</v>
      </c>
      <c r="CC6" s="22">
        <f t="shared" si="9"/>
        <v>441.56</v>
      </c>
      <c r="CD6" s="22">
        <f t="shared" si="9"/>
        <v>438.88</v>
      </c>
      <c r="CE6" s="22">
        <f t="shared" si="9"/>
        <v>454.37</v>
      </c>
      <c r="CF6" s="22">
        <f t="shared" si="9"/>
        <v>181.3</v>
      </c>
      <c r="CG6" s="22">
        <f t="shared" si="9"/>
        <v>181.71</v>
      </c>
      <c r="CH6" s="22">
        <f t="shared" si="9"/>
        <v>188.51</v>
      </c>
      <c r="CI6" s="22">
        <f t="shared" si="9"/>
        <v>189.43</v>
      </c>
      <c r="CJ6" s="22">
        <f t="shared" si="9"/>
        <v>196.75</v>
      </c>
      <c r="CK6" s="21" t="str">
        <f>IF(CK7="","",IF(CK7="-","【-】","【"&amp;SUBSTITUTE(TEXT(CK7,"#,##0.00"),"-","△")&amp;"】"))</f>
        <v>【181.66】</v>
      </c>
      <c r="CL6" s="22">
        <f>IF(CL7="",NA(),CL7)</f>
        <v>65.650000000000006</v>
      </c>
      <c r="CM6" s="22">
        <f t="shared" ref="CM6:CU6" si="10">IF(CM7="",NA(),CM7)</f>
        <v>64.66</v>
      </c>
      <c r="CN6" s="22">
        <f t="shared" si="10"/>
        <v>82.32</v>
      </c>
      <c r="CO6" s="22">
        <f t="shared" si="10"/>
        <v>81.260000000000005</v>
      </c>
      <c r="CP6" s="22">
        <f t="shared" si="10"/>
        <v>70.180000000000007</v>
      </c>
      <c r="CQ6" s="22">
        <f t="shared" si="10"/>
        <v>55.89</v>
      </c>
      <c r="CR6" s="22">
        <f t="shared" si="10"/>
        <v>55.72</v>
      </c>
      <c r="CS6" s="22">
        <f t="shared" si="10"/>
        <v>55.31</v>
      </c>
      <c r="CT6" s="22">
        <f t="shared" si="10"/>
        <v>55.14</v>
      </c>
      <c r="CU6" s="22">
        <f t="shared" si="10"/>
        <v>54.99</v>
      </c>
      <c r="CV6" s="21" t="str">
        <f>IF(CV7="","",IF(CV7="-","【-】","【"&amp;SUBSTITUTE(TEXT(CV7,"#,##0.00"),"-","△")&amp;"】"))</f>
        <v>【60.21】</v>
      </c>
      <c r="CW6" s="22">
        <f>IF(CW7="",NA(),CW7)</f>
        <v>78.05</v>
      </c>
      <c r="CX6" s="22">
        <f t="shared" ref="CX6:DF6" si="11">IF(CX7="",NA(),CX7)</f>
        <v>79.84</v>
      </c>
      <c r="CY6" s="22">
        <f t="shared" si="11"/>
        <v>78.319999999999993</v>
      </c>
      <c r="CZ6" s="22">
        <f t="shared" si="11"/>
        <v>78.39</v>
      </c>
      <c r="DA6" s="22">
        <f t="shared" si="11"/>
        <v>77.86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44.23</v>
      </c>
      <c r="DI6" s="22">
        <f t="shared" ref="DI6:DQ6" si="12">IF(DI7="",NA(),DI7)</f>
        <v>19.48</v>
      </c>
      <c r="DJ6" s="22">
        <f t="shared" si="12"/>
        <v>21.27</v>
      </c>
      <c r="DK6" s="22">
        <f t="shared" si="12"/>
        <v>22.39</v>
      </c>
      <c r="DL6" s="22">
        <f t="shared" si="12"/>
        <v>24.14</v>
      </c>
      <c r="DM6" s="22">
        <f t="shared" si="12"/>
        <v>50.63</v>
      </c>
      <c r="DN6" s="22">
        <f t="shared" si="12"/>
        <v>51.29</v>
      </c>
      <c r="DO6" s="22">
        <f t="shared" si="12"/>
        <v>52.2</v>
      </c>
      <c r="DP6" s="22">
        <f t="shared" si="12"/>
        <v>52.7</v>
      </c>
      <c r="DQ6" s="22">
        <f t="shared" si="12"/>
        <v>53.48</v>
      </c>
      <c r="DR6" s="21" t="str">
        <f>IF(DR7="","",IF(DR7="-","【-】","【"&amp;SUBSTITUTE(TEXT(DR7,"#,##0.00"),"-","△")&amp;"】"))</f>
        <v>【52.41】</v>
      </c>
      <c r="DS6" s="22">
        <f>IF(DS7="",NA(),DS7)</f>
        <v>7.75</v>
      </c>
      <c r="DT6" s="22">
        <f t="shared" ref="DT6:EB6" si="13">IF(DT7="",NA(),DT7)</f>
        <v>6.73</v>
      </c>
      <c r="DU6" s="22">
        <f t="shared" si="13"/>
        <v>5.52</v>
      </c>
      <c r="DV6" s="22">
        <f t="shared" si="13"/>
        <v>16.97</v>
      </c>
      <c r="DW6" s="22">
        <f t="shared" si="13"/>
        <v>16.38</v>
      </c>
      <c r="DX6" s="22">
        <f t="shared" si="13"/>
        <v>18.28</v>
      </c>
      <c r="DY6" s="22">
        <f t="shared" si="13"/>
        <v>19.61</v>
      </c>
      <c r="DZ6" s="22">
        <f t="shared" si="13"/>
        <v>20.73</v>
      </c>
      <c r="EA6" s="22">
        <f t="shared" si="13"/>
        <v>22.86</v>
      </c>
      <c r="EB6" s="22">
        <f t="shared" si="13"/>
        <v>24.31</v>
      </c>
      <c r="EC6" s="21" t="str">
        <f>IF(EC7="","",IF(EC7="-","【-】","【"&amp;SUBSTITUTE(TEXT(EC7,"#,##0.00"),"-","△")&amp;"】"))</f>
        <v>【26.78】</v>
      </c>
      <c r="ED6" s="22">
        <f>IF(ED7="",NA(),ED7)</f>
        <v>0.94</v>
      </c>
      <c r="EE6" s="22">
        <f t="shared" ref="EE6:EM6" si="14">IF(EE7="",NA(),EE7)</f>
        <v>0.8</v>
      </c>
      <c r="EF6" s="22">
        <f t="shared" si="14"/>
        <v>1.1299999999999999</v>
      </c>
      <c r="EG6" s="22">
        <f t="shared" si="14"/>
        <v>0.95</v>
      </c>
      <c r="EH6" s="22">
        <f t="shared" si="14"/>
        <v>1.06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28665</v>
      </c>
      <c r="D7" s="24">
        <v>46</v>
      </c>
      <c r="E7" s="24">
        <v>1</v>
      </c>
      <c r="F7" s="24">
        <v>0</v>
      </c>
      <c r="G7" s="24">
        <v>1</v>
      </c>
      <c r="H7" s="24" t="s">
        <v>93</v>
      </c>
      <c r="I7" s="24" t="s">
        <v>94</v>
      </c>
      <c r="J7" s="24" t="s">
        <v>95</v>
      </c>
      <c r="K7" s="24" t="s">
        <v>96</v>
      </c>
      <c r="L7" s="24" t="s">
        <v>97</v>
      </c>
      <c r="M7" s="24" t="s">
        <v>98</v>
      </c>
      <c r="N7" s="25" t="s">
        <v>99</v>
      </c>
      <c r="O7" s="25">
        <v>70.61</v>
      </c>
      <c r="P7" s="25">
        <v>88.24</v>
      </c>
      <c r="Q7" s="25">
        <v>5929</v>
      </c>
      <c r="R7" s="25" t="s">
        <v>99</v>
      </c>
      <c r="S7" s="25" t="s">
        <v>99</v>
      </c>
      <c r="T7" s="25" t="s">
        <v>99</v>
      </c>
      <c r="U7" s="25">
        <v>26680</v>
      </c>
      <c r="V7" s="25">
        <v>365.3</v>
      </c>
      <c r="W7" s="25">
        <v>73.040000000000006</v>
      </c>
      <c r="X7" s="25">
        <v>106.08</v>
      </c>
      <c r="Y7" s="25">
        <v>89.29</v>
      </c>
      <c r="Z7" s="25">
        <v>76.37</v>
      </c>
      <c r="AA7" s="25">
        <v>79.97</v>
      </c>
      <c r="AB7" s="25">
        <v>97.77</v>
      </c>
      <c r="AC7" s="25">
        <v>108.35</v>
      </c>
      <c r="AD7" s="25">
        <v>108.84</v>
      </c>
      <c r="AE7" s="25">
        <v>105.92</v>
      </c>
      <c r="AF7" s="25">
        <v>106.01</v>
      </c>
      <c r="AG7" s="25">
        <v>103.74</v>
      </c>
      <c r="AH7" s="25">
        <v>107.26</v>
      </c>
      <c r="AI7" s="25">
        <v>0</v>
      </c>
      <c r="AJ7" s="25">
        <v>106.5</v>
      </c>
      <c r="AK7" s="25">
        <v>81.540000000000006</v>
      </c>
      <c r="AL7" s="25">
        <v>140.66999999999999</v>
      </c>
      <c r="AM7" s="25">
        <v>148.62</v>
      </c>
      <c r="AN7" s="25">
        <v>3.98</v>
      </c>
      <c r="AO7" s="25">
        <v>6.02</v>
      </c>
      <c r="AP7" s="25">
        <v>7.78</v>
      </c>
      <c r="AQ7" s="25">
        <v>9.59</v>
      </c>
      <c r="AR7" s="25">
        <v>11.55</v>
      </c>
      <c r="AS7" s="25">
        <v>1.61</v>
      </c>
      <c r="AT7" s="25">
        <v>277.16000000000003</v>
      </c>
      <c r="AU7" s="25">
        <v>228.92</v>
      </c>
      <c r="AV7" s="25">
        <v>248.07</v>
      </c>
      <c r="AW7" s="25">
        <v>183.74</v>
      </c>
      <c r="AX7" s="25">
        <v>185.28</v>
      </c>
      <c r="AY7" s="25">
        <v>367.55</v>
      </c>
      <c r="AZ7" s="25">
        <v>378.56</v>
      </c>
      <c r="BA7" s="25">
        <v>364.46</v>
      </c>
      <c r="BB7" s="25">
        <v>338.89</v>
      </c>
      <c r="BC7" s="25">
        <v>352.34</v>
      </c>
      <c r="BD7" s="25">
        <v>239.69</v>
      </c>
      <c r="BE7" s="25">
        <v>992.1</v>
      </c>
      <c r="BF7" s="25">
        <v>948.74</v>
      </c>
      <c r="BG7" s="25">
        <v>958.19</v>
      </c>
      <c r="BH7" s="25">
        <v>951.95</v>
      </c>
      <c r="BI7" s="25">
        <v>955.54</v>
      </c>
      <c r="BJ7" s="25">
        <v>418.68</v>
      </c>
      <c r="BK7" s="25">
        <v>395.68</v>
      </c>
      <c r="BL7" s="25">
        <v>403.72</v>
      </c>
      <c r="BM7" s="25">
        <v>400.21</v>
      </c>
      <c r="BN7" s="25">
        <v>391.13</v>
      </c>
      <c r="BO7" s="25">
        <v>264.86</v>
      </c>
      <c r="BP7" s="25">
        <v>99.38</v>
      </c>
      <c r="BQ7" s="25">
        <v>82.77</v>
      </c>
      <c r="BR7" s="25">
        <v>67.8</v>
      </c>
      <c r="BS7" s="25">
        <v>68.28</v>
      </c>
      <c r="BT7" s="25">
        <v>66.069999999999993</v>
      </c>
      <c r="BU7" s="25">
        <v>94.78</v>
      </c>
      <c r="BV7" s="25">
        <v>97.59</v>
      </c>
      <c r="BW7" s="25">
        <v>92.17</v>
      </c>
      <c r="BX7" s="25">
        <v>92.83</v>
      </c>
      <c r="BY7" s="25">
        <v>92.16</v>
      </c>
      <c r="BZ7" s="25">
        <v>97.59</v>
      </c>
      <c r="CA7" s="25">
        <v>285.74</v>
      </c>
      <c r="CB7" s="25">
        <v>359.94</v>
      </c>
      <c r="CC7" s="25">
        <v>441.56</v>
      </c>
      <c r="CD7" s="25">
        <v>438.88</v>
      </c>
      <c r="CE7" s="25">
        <v>454.37</v>
      </c>
      <c r="CF7" s="25">
        <v>181.3</v>
      </c>
      <c r="CG7" s="25">
        <v>181.71</v>
      </c>
      <c r="CH7" s="25">
        <v>188.51</v>
      </c>
      <c r="CI7" s="25">
        <v>189.43</v>
      </c>
      <c r="CJ7" s="25">
        <v>196.75</v>
      </c>
      <c r="CK7" s="25">
        <v>181.66</v>
      </c>
      <c r="CL7" s="25">
        <v>65.650000000000006</v>
      </c>
      <c r="CM7" s="25">
        <v>64.66</v>
      </c>
      <c r="CN7" s="25">
        <v>82.32</v>
      </c>
      <c r="CO7" s="25">
        <v>81.260000000000005</v>
      </c>
      <c r="CP7" s="25">
        <v>70.180000000000007</v>
      </c>
      <c r="CQ7" s="25">
        <v>55.89</v>
      </c>
      <c r="CR7" s="25">
        <v>55.72</v>
      </c>
      <c r="CS7" s="25">
        <v>55.31</v>
      </c>
      <c r="CT7" s="25">
        <v>55.14</v>
      </c>
      <c r="CU7" s="25">
        <v>54.99</v>
      </c>
      <c r="CV7" s="25">
        <v>60.21</v>
      </c>
      <c r="CW7" s="25">
        <v>78.05</v>
      </c>
      <c r="CX7" s="25">
        <v>79.84</v>
      </c>
      <c r="CY7" s="25">
        <v>78.319999999999993</v>
      </c>
      <c r="CZ7" s="25">
        <v>78.39</v>
      </c>
      <c r="DA7" s="25">
        <v>77.86</v>
      </c>
      <c r="DB7" s="25">
        <v>81.27</v>
      </c>
      <c r="DC7" s="25">
        <v>81.260000000000005</v>
      </c>
      <c r="DD7" s="25">
        <v>80.36</v>
      </c>
      <c r="DE7" s="25">
        <v>80.13</v>
      </c>
      <c r="DF7" s="25">
        <v>79.34</v>
      </c>
      <c r="DG7" s="25">
        <v>89.21</v>
      </c>
      <c r="DH7" s="25">
        <v>44.23</v>
      </c>
      <c r="DI7" s="25">
        <v>19.48</v>
      </c>
      <c r="DJ7" s="25">
        <v>21.27</v>
      </c>
      <c r="DK7" s="25">
        <v>22.39</v>
      </c>
      <c r="DL7" s="25">
        <v>24.14</v>
      </c>
      <c r="DM7" s="25">
        <v>50.63</v>
      </c>
      <c r="DN7" s="25">
        <v>51.29</v>
      </c>
      <c r="DO7" s="25">
        <v>52.2</v>
      </c>
      <c r="DP7" s="25">
        <v>52.7</v>
      </c>
      <c r="DQ7" s="25">
        <v>53.48</v>
      </c>
      <c r="DR7" s="25">
        <v>52.41</v>
      </c>
      <c r="DS7" s="25">
        <v>7.75</v>
      </c>
      <c r="DT7" s="25">
        <v>6.73</v>
      </c>
      <c r="DU7" s="25">
        <v>5.52</v>
      </c>
      <c r="DV7" s="25">
        <v>16.97</v>
      </c>
      <c r="DW7" s="25">
        <v>16.38</v>
      </c>
      <c r="DX7" s="25">
        <v>18.28</v>
      </c>
      <c r="DY7" s="25">
        <v>19.61</v>
      </c>
      <c r="DZ7" s="25">
        <v>20.73</v>
      </c>
      <c r="EA7" s="25">
        <v>22.86</v>
      </c>
      <c r="EB7" s="25">
        <v>24.31</v>
      </c>
      <c r="EC7" s="25">
        <v>26.78</v>
      </c>
      <c r="ED7" s="25">
        <v>0.94</v>
      </c>
      <c r="EE7" s="25">
        <v>0.8</v>
      </c>
      <c r="EF7" s="25">
        <v>1.1299999999999999</v>
      </c>
      <c r="EG7" s="25">
        <v>0.95</v>
      </c>
      <c r="EH7" s="25">
        <v>1.06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2025-12-12T09:10:53Z</dcterms:created>
  <dcterms:modified xsi:type="dcterms:W3CDTF">2026-02-10T00:37:22Z</dcterms:modified>
  <cp:category/>
</cp:coreProperties>
</file>